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6185EB8-51AD-4185-9C2B-8BC0AE98CCE5}" xr6:coauthVersionLast="47" xr6:coauthVersionMax="47" xr10:uidLastSave="{00000000-0000-0000-0000-000000000000}"/>
  <bookViews>
    <workbookView xWindow="28680" yWindow="-120" windowWidth="29040" windowHeight="15840" tabRatio="760" xr2:uid="{00000000-000D-0000-FFFF-FFFF00000000}"/>
  </bookViews>
  <sheets>
    <sheet name="სახურავი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7" l="1"/>
  <c r="E43" i="17"/>
  <c r="G43" i="17" s="1"/>
  <c r="L43" i="17" s="1"/>
  <c r="E42" i="17"/>
  <c r="K42" i="17" s="1"/>
  <c r="E41" i="17"/>
  <c r="E59" i="17"/>
  <c r="G59" i="17" s="1"/>
  <c r="I11" i="17"/>
  <c r="I12" i="17"/>
  <c r="I13" i="17"/>
  <c r="I14" i="17"/>
  <c r="I15" i="17"/>
  <c r="I40" i="17"/>
  <c r="I48" i="17"/>
  <c r="G38" i="17"/>
  <c r="G44" i="17"/>
  <c r="L44" i="17" s="1"/>
  <c r="G45" i="17"/>
  <c r="L45" i="17" s="1"/>
  <c r="G47" i="17"/>
  <c r="G52" i="17"/>
  <c r="L52" i="17" s="1"/>
  <c r="G53" i="17"/>
  <c r="E39" i="17"/>
  <c r="G39" i="17" s="1"/>
  <c r="E38" i="17"/>
  <c r="E37" i="17"/>
  <c r="E36" i="17"/>
  <c r="I36" i="17"/>
  <c r="E29" i="17"/>
  <c r="E28" i="17"/>
  <c r="G28" i="17" s="1"/>
  <c r="E27" i="17"/>
  <c r="K27" i="17" s="1"/>
  <c r="E26" i="17"/>
  <c r="K26" i="17" s="1"/>
  <c r="E25" i="17"/>
  <c r="I25" i="17" s="1"/>
  <c r="E23" i="17"/>
  <c r="G23" i="17" s="1"/>
  <c r="E22" i="17"/>
  <c r="G22" i="17" s="1"/>
  <c r="E21" i="17"/>
  <c r="E20" i="17"/>
  <c r="G20" i="17" s="1"/>
  <c r="E19" i="17"/>
  <c r="K19" i="17" s="1"/>
  <c r="E18" i="17"/>
  <c r="I18" i="17" s="1"/>
  <c r="E60" i="17"/>
  <c r="G60" i="17" s="1"/>
  <c r="D58" i="17"/>
  <c r="E58" i="17" s="1"/>
  <c r="G58" i="17" s="1"/>
  <c r="E57" i="17"/>
  <c r="K57" i="17" s="1"/>
  <c r="E56" i="17"/>
  <c r="L53" i="17"/>
  <c r="G46" i="17"/>
  <c r="I41" i="17"/>
  <c r="K37" i="17" l="1"/>
  <c r="L37" i="17" s="1"/>
  <c r="K38" i="17"/>
  <c r="L38" i="17" s="1"/>
  <c r="G27" i="17"/>
  <c r="L39" i="17"/>
  <c r="I56" i="17"/>
  <c r="L56" i="17" s="1"/>
  <c r="E34" i="17"/>
  <c r="G34" i="17" s="1"/>
  <c r="L34" i="17" s="1"/>
  <c r="G29" i="17"/>
  <c r="L29" i="17" s="1"/>
  <c r="G21" i="17"/>
  <c r="L21" i="17" s="1"/>
  <c r="K20" i="17"/>
  <c r="L20" i="17" s="1"/>
  <c r="L57" i="17"/>
  <c r="L26" i="17"/>
  <c r="L28" i="17"/>
  <c r="L47" i="17"/>
  <c r="L59" i="17"/>
  <c r="L19" i="17"/>
  <c r="L23" i="17"/>
  <c r="L27" i="17"/>
  <c r="L60" i="17"/>
  <c r="L42" i="17"/>
  <c r="L46" i="17"/>
  <c r="L58" i="17"/>
  <c r="L22" i="17"/>
  <c r="E33" i="17"/>
  <c r="G33" i="17" s="1"/>
  <c r="L33" i="17" s="1"/>
  <c r="L25" i="17"/>
  <c r="L36" i="17"/>
  <c r="L18" i="17"/>
  <c r="L41" i="17"/>
  <c r="E32" i="17" l="1"/>
  <c r="E31" i="17"/>
  <c r="L40" i="17"/>
  <c r="L15" i="17"/>
  <c r="L14" i="17"/>
  <c r="L13" i="17"/>
  <c r="L12" i="17"/>
  <c r="L11" i="17"/>
  <c r="I10" i="17"/>
  <c r="L10" i="17" s="1"/>
  <c r="I31" i="17" l="1"/>
  <c r="L31" i="17" s="1"/>
  <c r="K32" i="17"/>
  <c r="L32" i="17" s="1"/>
  <c r="L48" i="17"/>
  <c r="E51" i="17"/>
  <c r="E49" i="17"/>
  <c r="E54" i="17"/>
  <c r="E50" i="17"/>
  <c r="G54" i="17" l="1"/>
  <c r="L54" i="17" s="1"/>
  <c r="I49" i="17"/>
  <c r="I61" i="17" s="1"/>
  <c r="L69" i="17" s="1"/>
  <c r="G51" i="17"/>
  <c r="K50" i="17"/>
  <c r="K61" i="17" s="1"/>
  <c r="L50" i="17" l="1"/>
  <c r="L49" i="17"/>
  <c r="G61" i="17"/>
  <c r="L62" i="17" s="1"/>
  <c r="L51" i="17"/>
  <c r="L61" i="17" l="1"/>
  <c r="L63" i="17" s="1"/>
  <c r="L64" i="17" s="1"/>
  <c r="L65" i="17" s="1"/>
  <c r="L66" i="17" s="1"/>
  <c r="L67" i="17" s="1"/>
  <c r="L68" i="17" s="1"/>
  <c r="L70" i="17" s="1"/>
  <c r="L71" i="17" s="1"/>
  <c r="L72" i="17" s="1"/>
</calcChain>
</file>

<file path=xl/sharedStrings.xml><?xml version="1.0" encoding="utf-8"?>
<sst xmlns="http://schemas.openxmlformats.org/spreadsheetml/2006/main" count="138" uniqueCount="65">
  <si>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</si>
  <si>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</si>
  <si>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</si>
  <si>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</si>
  <si>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</si>
  <si>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</si>
  <si>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</si>
  <si>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</si>
  <si>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</si>
  <si>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მ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</si>
  <si>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</si>
  <si>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</si>
  <si>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</si>
  <si>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</si>
  <si>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</si>
  <si>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</si>
  <si>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</si>
  <si>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</si>
  <si>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N</t>
  </si>
  <si>
    <t>სხვა მასალები</t>
  </si>
  <si>
    <t>მ³</t>
  </si>
  <si>
    <r>
      <t>მ</t>
    </r>
    <r>
      <rPr>
        <sz val="10"/>
        <color theme="1"/>
        <rFont val="Calibri"/>
        <family val="2"/>
        <charset val="204"/>
      </rPr>
      <t>²</t>
    </r>
  </si>
  <si>
    <r>
      <t>მ</t>
    </r>
    <r>
      <rPr>
        <b/>
        <sz val="10"/>
        <color theme="1"/>
        <rFont val="Calibri"/>
        <family val="2"/>
        <charset val="204"/>
      </rPr>
      <t>³</t>
    </r>
  </si>
  <si>
    <t xml:space="preserve">I .სადემონტაჟო სამუშაოები </t>
  </si>
  <si>
    <t>II. სამონტაჟო სამუშაოები</t>
  </si>
  <si>
    <t>შრომის დანახარჯები</t>
  </si>
  <si>
    <t>ნორმატიული რესურსი</t>
  </si>
  <si>
    <t>მანქანები</t>
  </si>
  <si>
    <t>ცალი</t>
  </si>
  <si>
    <t>პროექტ</t>
  </si>
  <si>
    <t>გრძ.მ.</t>
  </si>
  <si>
    <t>დაგროვებითი საპენსიო გადასახადი ხელფასიდან</t>
  </si>
  <si>
    <t>ხარჯთაღრიცხვა</t>
  </si>
  <si>
    <r>
      <t xml:space="preserve">ქ. ხობი     გიორგი ჭყონდიდელის ქ. №2. </t>
    </r>
    <r>
      <rPr>
        <b/>
        <sz val="11"/>
        <color theme="1"/>
        <rFont val="Sylfaen"/>
        <family val="1"/>
        <charset val="204"/>
      </rPr>
      <t xml:space="preserve">  </t>
    </r>
    <r>
      <rPr>
        <sz val="11"/>
        <color theme="1"/>
        <rFont val="Sylfaen"/>
        <family val="1"/>
        <charset val="204"/>
      </rPr>
      <t>ხობის კლინიკა</t>
    </r>
  </si>
  <si>
    <t xml:space="preserve">ქ. ხობი     გიორგი ჭყონდიდელის ქ. №2.   ხობის კლინიკის შენობის სახურავზე ჩასატარებელი  სამუშაოების                                                                                       </t>
  </si>
  <si>
    <t>ფერადი თუნუქის   ღარების ფასონური დეტალები</t>
  </si>
  <si>
    <t>ფერადი თუნუქის ძაბრი</t>
  </si>
  <si>
    <t>დ=110 მმ ღარების სამაგრები</t>
  </si>
  <si>
    <t>დ=110 მმ დგარების სამაგრები</t>
  </si>
  <si>
    <t>საღებავის გამხსნელი</t>
  </si>
  <si>
    <r>
      <rPr>
        <sz val="10"/>
        <color theme="1"/>
        <rFont val="Sylfaen"/>
        <family val="1"/>
        <charset val="204"/>
      </rPr>
      <t>დახერხილი ხის მასალა (კოჭები (16</t>
    </r>
    <r>
      <rPr>
        <sz val="10"/>
        <color theme="1"/>
        <rFont val="Calibri"/>
        <family val="2"/>
        <charset val="204"/>
      </rPr>
      <t>x</t>
    </r>
    <r>
      <rPr>
        <sz val="10"/>
        <color theme="1"/>
        <rFont val="Sylfaen"/>
        <family val="1"/>
        <charset val="204"/>
      </rPr>
      <t>8) მმ; დგარები (20</t>
    </r>
    <r>
      <rPr>
        <sz val="10"/>
        <color theme="1"/>
        <rFont val="Calibri"/>
        <family val="2"/>
        <charset val="204"/>
      </rPr>
      <t>x</t>
    </r>
    <r>
      <rPr>
        <sz val="10"/>
        <color theme="1"/>
        <rFont val="Sylfaen"/>
        <family val="1"/>
        <charset val="204"/>
      </rPr>
      <t xml:space="preserve"> 10)მმ</t>
    </r>
  </si>
  <si>
    <t>ლითონის ნაჭედი და სხვა სამარი დეტალები</t>
  </si>
  <si>
    <t>ლურსმანი სამშენებლო</t>
  </si>
  <si>
    <t xml:space="preserve">ფიცარი სისქე 36მმ </t>
  </si>
  <si>
    <t xml:space="preserve">ხის მასალის დამუშავება ხანძარსაწინააღმდეგო ხსნარით </t>
  </si>
  <si>
    <t>11</t>
  </si>
  <si>
    <t>ლტ</t>
  </si>
  <si>
    <r>
      <t xml:space="preserve">ცეცხლსაწინააღმდეგო ხსნარი </t>
    </r>
    <r>
      <rPr>
        <sz val="10"/>
        <color theme="1"/>
        <rFont val="Calibri"/>
        <family val="2"/>
        <charset val="204"/>
      </rPr>
      <t xml:space="preserve"> ( 1მ³-ზე 6.0 ლტ)</t>
    </r>
  </si>
  <si>
    <t>სახურავზე არსებული თუნუქის საფარის დამუშავება და შეღებვა სახურავის ყავისფერი საღებავით</t>
  </si>
  <si>
    <t>ფერადი (ყავისფერი) თუნუქის ფურცელი სისქე 5 მმ</t>
  </si>
  <si>
    <t>საღებავი  სახურავისათვის მაღალი ხარისხის</t>
  </si>
  <si>
    <t>სახურავზე დაზიანებული თუნუქის საფარის მოხსნა (დამკვეთთან შეთანხმება)</t>
  </si>
  <si>
    <t>დაზიანებული ფიცრის მოლარტყვის მოხსნა (დამკვეთთან შეთანხმება)</t>
  </si>
  <si>
    <t>სახურავის დაზიანებული ხის კოჭებისა და დგარების დემონტაჟი (დამკვეთთან შეთანხმება)</t>
  </si>
  <si>
    <t>დაზიანებული თუნუქის  წყალამრიდი დგარების დემონტაჟი (დამკვეთთან შეთანხმება)</t>
  </si>
  <si>
    <t>სახურავზე დაზიანებული წყალშემკრები თუნუქის ძაბრების დემონტაჟი (დამკვეთთან შეთანხმება)</t>
  </si>
  <si>
    <t>სახურავზე დაზიანებული წყალშემკრები თუნუქის ძაბრების ღარების დემონტაჟი (დამკვეთთან შეთანხმება)</t>
  </si>
  <si>
    <t>სახურავის ხის კოჭებისა და დგარების მონტაჟი (დამკვეთთან შეთანხმება)</t>
  </si>
  <si>
    <t>სახურავის  მოლარტყვის მოწყობა 3.6სმ სისქის ფიცრით (დამკვეთთან შეთანხმება)</t>
  </si>
  <si>
    <t>სახურავზე 5მმ სისქის ფერადი თუნუქის  საფარის მოწყობა (დამკვეთთან შეთანხმება)</t>
  </si>
  <si>
    <t>სახურავზე 5მმ სისქის ფერადი  თუნუქის ფურცლით წყალშემკრები  ღარებისა და ძაბრების  მოწყობა  (დამკვეთთან შეთანხმება)</t>
  </si>
  <si>
    <t xml:space="preserve">ფერადი   თუნუქის 100x100 მმ  წყალჩამომშვები დგარები </t>
  </si>
  <si>
    <t xml:space="preserve">სახურავზე 5მმ სისქის ფერადი თუნუქის ფურცლის წყალსაწრეტი დგარების მოწყობა (დამკვეთთან შეთანხმება) </t>
  </si>
  <si>
    <t xml:space="preserve">ფერადი თუნუქის   წყალშემკრები ღარი </t>
  </si>
  <si>
    <t>ფერადი  თუნუქის დ=110მმ   დგარების ფასონური დეტალები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</si>
</sst>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0"/>
      <color theme="1"/>
      <name val="Calibri"/>
      <family val="2"/>
      <charset val="204"/>
    </font>
    <font>
      <sz val="8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0"/>
      <name val="Arial"/>
      <family val="2"/>
    </font>
    <font>
      <b/>
      <sz val="10"/>
      <name val="Sylfaen"/>
      <family val="1"/>
      <charset val="204"/>
    </font>
    <font>
      <b/>
      <sz val="10"/>
      <name val="Sylfaen"/>
      <family val="1"/>
    </font>
    <font>
      <sz val="10"/>
      <color theme="1"/>
      <name val="Calibri"/>
      <family val="2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b/>
      <i/>
      <sz val="12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5" fillId="0" borderId="0"/>
    <xf numFmtId="0" fontId="16" fillId="0" borderId="0"/>
    <xf numFmtId="43" fontId="1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center" vertical="top" wrapText="1"/>
    </xf>
    <xf numFmtId="0" fontId="13" fillId="2" borderId="7" xfId="1" applyFont="1" applyFill="1" applyBorder="1" applyAlignment="1">
      <alignment horizontal="center" vertical="top" wrapText="1"/>
    </xf>
    <xf numFmtId="0" fontId="13" fillId="2" borderId="5" xfId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12" fillId="2" borderId="4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2" borderId="6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</cellXfs>
  <cellStyles count="5">
    <cellStyle name="Comma 2" xfId="4" xr:uid="{D221575B-1CC9-4AD0-B575-B53E0CE3C56D}"/>
    <cellStyle name="Normal" xfId="0" builtinId="0"/>
    <cellStyle name="Normal 3 2" xfId="1" xr:uid="{145E1CB9-7663-421B-907A-4A1A6012E433}"/>
    <cellStyle name="silfain" xfId="3" xr:uid="{C83F64FE-C6C8-45D3-B78D-25A2B48D31A8}"/>
    <cellStyle name="Обычный_Лист1" xfId="2" xr:uid="{9C49BDFC-8431-470A-BCB1-77EBAF1FEFB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AE44-9433-49E9-B496-5F08E3547D7F}">
  <sheetPr>
    <tabColor rgb="FF92D050"/>
  </sheetPr>
  <dimension ref="A1:L72"/>
  <sheetViews>
    <sheetView tabSelected="1" zoomScale="90" zoomScaleNormal="90" workbookViewId="0">
      <selection activeCell="H68" sqref="H68"/>
    </sheetView>
  </sheetViews>
  <sheetFormatPr defaultColWidth="9.109375" defaultRowHeight="14.4" x14ac:dyDescent="0.3"/>
  <cols>
    <col min="1" max="1" width="4.88671875" customWidth="1"/>
    <col min="2" max="2" width="65.77734375" customWidth="1"/>
    <col min="6" max="6" width="8.33203125" customWidth="1"/>
    <col min="7" max="7" width="11.33203125" customWidth="1"/>
    <col min="8" max="8" width="8" customWidth="1"/>
    <col min="9" max="9" width="11.44140625" customWidth="1"/>
    <col min="10" max="10" width="7.5546875" customWidth="1"/>
    <col min="11" max="11" width="10.33203125" customWidth="1"/>
    <col min="12" max="12" width="13.44140625" customWidth="1"/>
  </cols>
  <sheetData>
    <row r="1" spans="1:12" ht="23.25" customHeight="1" x14ac:dyDescent="0.3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67"/>
      <c r="L1" s="67"/>
    </row>
    <row r="2" spans="1:12" ht="23.25" customHeight="1" x14ac:dyDescent="0.3">
      <c r="A2" s="1"/>
      <c r="B2" s="68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customHeight="1" x14ac:dyDescent="0.35">
      <c r="A3" s="8"/>
      <c r="B3" s="69" t="s">
        <v>32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6.2" x14ac:dyDescent="0.3">
      <c r="A4" s="76"/>
      <c r="B4" s="76"/>
      <c r="C4" s="74"/>
      <c r="D4" s="74"/>
      <c r="E4" s="74"/>
      <c r="F4" s="74"/>
      <c r="G4" s="27"/>
      <c r="H4" s="27"/>
      <c r="I4" s="27"/>
      <c r="J4" s="27"/>
      <c r="K4" s="27"/>
      <c r="L4" s="27"/>
    </row>
    <row r="5" spans="1:12" ht="18" customHeight="1" x14ac:dyDescent="0.3">
      <c r="A5" s="75"/>
      <c r="B5" s="75"/>
      <c r="C5" s="75"/>
      <c r="D5" s="75"/>
      <c r="E5" s="75"/>
      <c r="F5" s="75"/>
      <c r="G5" s="70"/>
      <c r="H5" s="70"/>
      <c r="I5" s="70"/>
      <c r="J5" s="71"/>
      <c r="K5" s="72"/>
      <c r="L5" s="9"/>
    </row>
    <row r="6" spans="1:12" ht="30" customHeight="1" x14ac:dyDescent="0.3">
      <c r="A6" s="50" t="s">
        <v>18</v>
      </c>
      <c r="B6" s="50" t="s">
        <v>0</v>
      </c>
      <c r="C6" s="50" t="s">
        <v>1</v>
      </c>
      <c r="D6" s="56" t="s">
        <v>26</v>
      </c>
      <c r="E6" s="56" t="s">
        <v>2</v>
      </c>
      <c r="F6" s="52" t="s">
        <v>3</v>
      </c>
      <c r="G6" s="53"/>
      <c r="H6" s="52" t="s">
        <v>4</v>
      </c>
      <c r="I6" s="53"/>
      <c r="J6" s="54" t="s">
        <v>5</v>
      </c>
      <c r="K6" s="55"/>
      <c r="L6" s="50" t="s">
        <v>6</v>
      </c>
    </row>
    <row r="7" spans="1:12" ht="30" customHeight="1" x14ac:dyDescent="0.3">
      <c r="A7" s="51"/>
      <c r="B7" s="51"/>
      <c r="C7" s="51"/>
      <c r="D7" s="57"/>
      <c r="E7" s="57"/>
      <c r="F7" s="6" t="s">
        <v>7</v>
      </c>
      <c r="G7" s="6" t="s">
        <v>6</v>
      </c>
      <c r="H7" s="6" t="s">
        <v>7</v>
      </c>
      <c r="I7" s="6" t="s">
        <v>6</v>
      </c>
      <c r="J7" s="6" t="s">
        <v>7</v>
      </c>
      <c r="K7" s="6" t="s">
        <v>6</v>
      </c>
      <c r="L7" s="51"/>
    </row>
    <row r="8" spans="1:12" x14ac:dyDescent="0.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s="17" customFormat="1" ht="20.100000000000001" customHeight="1" x14ac:dyDescent="0.3">
      <c r="A9" s="23"/>
      <c r="B9" s="25" t="s">
        <v>23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s="17" customFormat="1" ht="42" customHeight="1" x14ac:dyDescent="0.3">
      <c r="A10" s="21">
        <v>1</v>
      </c>
      <c r="B10" s="42" t="s">
        <v>51</v>
      </c>
      <c r="C10" s="13" t="s">
        <v>8</v>
      </c>
      <c r="D10" s="13"/>
      <c r="E10" s="16">
        <v>110</v>
      </c>
      <c r="F10" s="18"/>
      <c r="G10" s="18"/>
      <c r="H10" s="18"/>
      <c r="I10" s="18">
        <f t="shared" ref="I10:I15" si="0">H10*E10</f>
        <v>0</v>
      </c>
      <c r="J10" s="18"/>
      <c r="K10" s="18"/>
      <c r="L10" s="18">
        <f>K10+I10+G10</f>
        <v>0</v>
      </c>
    </row>
    <row r="11" spans="1:12" s="17" customFormat="1" ht="40.200000000000003" customHeight="1" x14ac:dyDescent="0.3">
      <c r="A11" s="21">
        <v>2</v>
      </c>
      <c r="B11" s="42" t="s">
        <v>52</v>
      </c>
      <c r="C11" s="13" t="s">
        <v>8</v>
      </c>
      <c r="D11" s="13"/>
      <c r="E11" s="16">
        <v>30</v>
      </c>
      <c r="F11" s="18"/>
      <c r="G11" s="18"/>
      <c r="H11" s="18"/>
      <c r="I11" s="18">
        <f t="shared" si="0"/>
        <v>0</v>
      </c>
      <c r="J11" s="18"/>
      <c r="K11" s="18"/>
      <c r="L11" s="18">
        <f t="shared" ref="L11:L14" si="1">K11+I11+G11</f>
        <v>0</v>
      </c>
    </row>
    <row r="12" spans="1:12" s="44" customFormat="1" ht="37.200000000000003" customHeight="1" x14ac:dyDescent="0.3">
      <c r="A12" s="21">
        <v>3</v>
      </c>
      <c r="B12" s="42" t="s">
        <v>53</v>
      </c>
      <c r="C12" s="21" t="s">
        <v>22</v>
      </c>
      <c r="D12" s="21"/>
      <c r="E12" s="16">
        <v>1.2</v>
      </c>
      <c r="F12" s="18"/>
      <c r="G12" s="18"/>
      <c r="H12" s="18"/>
      <c r="I12" s="18">
        <f t="shared" si="0"/>
        <v>0</v>
      </c>
      <c r="J12" s="18"/>
      <c r="K12" s="18"/>
      <c r="L12" s="18">
        <f t="shared" si="1"/>
        <v>0</v>
      </c>
    </row>
    <row r="13" spans="1:12" s="17" customFormat="1" ht="51.6" customHeight="1" x14ac:dyDescent="0.3">
      <c r="A13" s="21">
        <v>4</v>
      </c>
      <c r="B13" s="42" t="s">
        <v>54</v>
      </c>
      <c r="C13" s="21" t="s">
        <v>30</v>
      </c>
      <c r="D13" s="21"/>
      <c r="E13" s="16">
        <v>60</v>
      </c>
      <c r="F13" s="18"/>
      <c r="G13" s="18"/>
      <c r="H13" s="18"/>
      <c r="I13" s="18">
        <f t="shared" si="0"/>
        <v>0</v>
      </c>
      <c r="J13" s="18"/>
      <c r="K13" s="18"/>
      <c r="L13" s="18">
        <f t="shared" si="1"/>
        <v>0</v>
      </c>
    </row>
    <row r="14" spans="1:12" s="17" customFormat="1" ht="40.200000000000003" customHeight="1" x14ac:dyDescent="0.3">
      <c r="A14" s="21">
        <v>5</v>
      </c>
      <c r="B14" s="42" t="s">
        <v>55</v>
      </c>
      <c r="C14" s="21" t="s">
        <v>28</v>
      </c>
      <c r="D14" s="21"/>
      <c r="E14" s="16">
        <v>8</v>
      </c>
      <c r="F14" s="18"/>
      <c r="G14" s="18"/>
      <c r="H14" s="18"/>
      <c r="I14" s="18">
        <f t="shared" si="0"/>
        <v>0</v>
      </c>
      <c r="J14" s="18"/>
      <c r="K14" s="18"/>
      <c r="L14" s="18">
        <f t="shared" si="1"/>
        <v>0</v>
      </c>
    </row>
    <row r="15" spans="1:12" s="17" customFormat="1" ht="40.200000000000003" customHeight="1" x14ac:dyDescent="0.3">
      <c r="A15" s="21">
        <v>6</v>
      </c>
      <c r="B15" s="42" t="s">
        <v>56</v>
      </c>
      <c r="C15" s="21" t="s">
        <v>30</v>
      </c>
      <c r="D15" s="21"/>
      <c r="E15" s="16">
        <v>162</v>
      </c>
      <c r="F15" s="18"/>
      <c r="G15" s="18"/>
      <c r="H15" s="18"/>
      <c r="I15" s="18">
        <f t="shared" si="0"/>
        <v>0</v>
      </c>
      <c r="J15" s="18"/>
      <c r="K15" s="18"/>
      <c r="L15" s="18">
        <f t="shared" ref="L15" si="2">K15+I15+G15</f>
        <v>0</v>
      </c>
    </row>
    <row r="16" spans="1:12" ht="20.100000000000001" customHeight="1" x14ac:dyDescent="0.3">
      <c r="A16" s="23"/>
      <c r="B16" s="25" t="s">
        <v>24</v>
      </c>
      <c r="C16" s="24"/>
      <c r="D16" s="24"/>
      <c r="E16" s="26"/>
      <c r="F16" s="26"/>
      <c r="G16" s="40"/>
      <c r="H16" s="26"/>
      <c r="I16" s="40"/>
      <c r="J16" s="26"/>
      <c r="K16" s="40"/>
      <c r="L16" s="35"/>
    </row>
    <row r="17" spans="1:12" ht="28.8" x14ac:dyDescent="0.3">
      <c r="A17" s="58">
        <v>7</v>
      </c>
      <c r="B17" s="45" t="s">
        <v>57</v>
      </c>
      <c r="C17" s="34" t="s">
        <v>22</v>
      </c>
      <c r="D17" s="34"/>
      <c r="E17" s="32">
        <v>1.2</v>
      </c>
      <c r="F17" s="18"/>
      <c r="G17" s="18"/>
      <c r="H17" s="18"/>
      <c r="I17" s="18"/>
      <c r="J17" s="18"/>
      <c r="K17" s="18"/>
      <c r="L17" s="18"/>
    </row>
    <row r="18" spans="1:12" x14ac:dyDescent="0.3">
      <c r="A18" s="59"/>
      <c r="B18" s="3" t="s">
        <v>25</v>
      </c>
      <c r="C18" s="19" t="s">
        <v>20</v>
      </c>
      <c r="D18" s="10">
        <v>1</v>
      </c>
      <c r="E18" s="10">
        <f>E17*D18</f>
        <v>1.2</v>
      </c>
      <c r="F18" s="20"/>
      <c r="G18" s="18"/>
      <c r="H18" s="14"/>
      <c r="I18" s="18">
        <f t="shared" ref="I18" si="3">H18*E18</f>
        <v>0</v>
      </c>
      <c r="J18" s="18"/>
      <c r="K18" s="18"/>
      <c r="L18" s="20">
        <f t="shared" ref="L18:L23" si="4">K18+I18+G18</f>
        <v>0</v>
      </c>
    </row>
    <row r="19" spans="1:12" x14ac:dyDescent="0.3">
      <c r="A19" s="59"/>
      <c r="B19" s="28" t="s">
        <v>27</v>
      </c>
      <c r="C19" s="6" t="s">
        <v>10</v>
      </c>
      <c r="D19" s="29">
        <v>1.38</v>
      </c>
      <c r="E19" s="14">
        <f>D19*E17</f>
        <v>1.6559999999999999</v>
      </c>
      <c r="F19" s="14"/>
      <c r="G19" s="18"/>
      <c r="H19" s="14"/>
      <c r="I19" s="18"/>
      <c r="J19" s="14"/>
      <c r="K19" s="18">
        <f t="shared" ref="K19:K20" si="5">J19*E19</f>
        <v>0</v>
      </c>
      <c r="L19" s="20">
        <f t="shared" si="4"/>
        <v>0</v>
      </c>
    </row>
    <row r="20" spans="1:12" x14ac:dyDescent="0.3">
      <c r="A20" s="59"/>
      <c r="B20" s="3" t="s">
        <v>40</v>
      </c>
      <c r="C20" s="19" t="s">
        <v>20</v>
      </c>
      <c r="D20" s="19">
        <v>1.02</v>
      </c>
      <c r="E20" s="18">
        <f>E17*D20</f>
        <v>1.224</v>
      </c>
      <c r="F20" s="18"/>
      <c r="G20" s="18">
        <f>F20*E20</f>
        <v>0</v>
      </c>
      <c r="H20" s="18"/>
      <c r="I20" s="18"/>
      <c r="J20" s="18"/>
      <c r="K20" s="18">
        <f t="shared" si="5"/>
        <v>0</v>
      </c>
      <c r="L20" s="20">
        <f t="shared" si="4"/>
        <v>0</v>
      </c>
    </row>
    <row r="21" spans="1:12" x14ac:dyDescent="0.3">
      <c r="A21" s="59"/>
      <c r="B21" s="43" t="s">
        <v>41</v>
      </c>
      <c r="C21" s="19" t="s">
        <v>11</v>
      </c>
      <c r="D21" s="18">
        <v>1</v>
      </c>
      <c r="E21" s="18">
        <f>E17*D21</f>
        <v>1.2</v>
      </c>
      <c r="F21" s="18"/>
      <c r="G21" s="18">
        <f>F21*E21</f>
        <v>0</v>
      </c>
      <c r="H21" s="18"/>
      <c r="I21" s="18"/>
      <c r="J21" s="18"/>
      <c r="K21" s="18"/>
      <c r="L21" s="20">
        <f t="shared" si="4"/>
        <v>0</v>
      </c>
    </row>
    <row r="22" spans="1:12" x14ac:dyDescent="0.3">
      <c r="A22" s="59"/>
      <c r="B22" s="43" t="s">
        <v>42</v>
      </c>
      <c r="C22" s="19" t="s">
        <v>11</v>
      </c>
      <c r="D22" s="19">
        <v>0.7</v>
      </c>
      <c r="E22" s="18">
        <f>E17*D22</f>
        <v>0.84</v>
      </c>
      <c r="F22" s="18"/>
      <c r="G22" s="18">
        <f>F22*E22</f>
        <v>0</v>
      </c>
      <c r="H22" s="18"/>
      <c r="I22" s="18"/>
      <c r="J22" s="18"/>
      <c r="K22" s="18"/>
      <c r="L22" s="20">
        <f t="shared" si="4"/>
        <v>0</v>
      </c>
    </row>
    <row r="23" spans="1:12" x14ac:dyDescent="0.3">
      <c r="A23" s="59"/>
      <c r="B23" s="28" t="s">
        <v>19</v>
      </c>
      <c r="C23" s="6" t="s">
        <v>10</v>
      </c>
      <c r="D23" s="14">
        <v>2.68</v>
      </c>
      <c r="E23" s="14">
        <f>E17*D23</f>
        <v>3.2160000000000002</v>
      </c>
      <c r="F23" s="14"/>
      <c r="G23" s="18">
        <f t="shared" ref="G23" si="6">F23*E23</f>
        <v>0</v>
      </c>
      <c r="H23" s="14"/>
      <c r="I23" s="18"/>
      <c r="J23" s="14"/>
      <c r="K23" s="18"/>
      <c r="L23" s="20">
        <f t="shared" si="4"/>
        <v>0</v>
      </c>
    </row>
    <row r="24" spans="1:12" ht="48" customHeight="1" x14ac:dyDescent="0.3">
      <c r="A24" s="58">
        <v>8</v>
      </c>
      <c r="B24" s="45" t="s">
        <v>58</v>
      </c>
      <c r="C24" s="30" t="s">
        <v>8</v>
      </c>
      <c r="D24" s="30"/>
      <c r="E24" s="32">
        <v>35</v>
      </c>
      <c r="F24" s="18"/>
      <c r="G24" s="18"/>
      <c r="H24" s="18"/>
      <c r="I24" s="18"/>
      <c r="J24" s="18"/>
      <c r="K24" s="18"/>
      <c r="L24" s="18"/>
    </row>
    <row r="25" spans="1:12" x14ac:dyDescent="0.3">
      <c r="A25" s="59"/>
      <c r="B25" s="3" t="s">
        <v>25</v>
      </c>
      <c r="C25" s="19" t="s">
        <v>8</v>
      </c>
      <c r="D25" s="10">
        <v>1</v>
      </c>
      <c r="E25" s="10">
        <f>E24*D25</f>
        <v>35</v>
      </c>
      <c r="F25" s="20"/>
      <c r="G25" s="18"/>
      <c r="H25" s="14"/>
      <c r="I25" s="18">
        <f t="shared" ref="I25" si="7">H25*E25</f>
        <v>0</v>
      </c>
      <c r="J25" s="18"/>
      <c r="K25" s="18"/>
      <c r="L25" s="20">
        <f t="shared" ref="L25:L29" si="8">K25+I25+G25</f>
        <v>0</v>
      </c>
    </row>
    <row r="26" spans="1:12" x14ac:dyDescent="0.3">
      <c r="A26" s="59"/>
      <c r="B26" s="28" t="s">
        <v>27</v>
      </c>
      <c r="C26" s="6" t="s">
        <v>10</v>
      </c>
      <c r="D26" s="29">
        <v>4.2999999999999997E-2</v>
      </c>
      <c r="E26" s="14">
        <f>D26*E24</f>
        <v>1.5049999999999999</v>
      </c>
      <c r="F26" s="14"/>
      <c r="G26" s="18"/>
      <c r="H26" s="14"/>
      <c r="I26" s="18"/>
      <c r="J26" s="14"/>
      <c r="K26" s="18">
        <f t="shared" ref="K26:K27" si="9">J26*E26</f>
        <v>0</v>
      </c>
      <c r="L26" s="20">
        <f t="shared" si="8"/>
        <v>0</v>
      </c>
    </row>
    <row r="27" spans="1:12" x14ac:dyDescent="0.3">
      <c r="A27" s="59"/>
      <c r="B27" s="3" t="s">
        <v>43</v>
      </c>
      <c r="C27" s="19" t="s">
        <v>20</v>
      </c>
      <c r="D27" s="19">
        <v>3.3599999999999998E-2</v>
      </c>
      <c r="E27" s="18">
        <f>E24*D27</f>
        <v>1.1759999999999999</v>
      </c>
      <c r="F27" s="18"/>
      <c r="G27" s="18">
        <f>F27*E27</f>
        <v>0</v>
      </c>
      <c r="H27" s="18"/>
      <c r="I27" s="18"/>
      <c r="J27" s="18"/>
      <c r="K27" s="18">
        <f t="shared" si="9"/>
        <v>0</v>
      </c>
      <c r="L27" s="20">
        <f t="shared" si="8"/>
        <v>0</v>
      </c>
    </row>
    <row r="28" spans="1:12" ht="15.75" customHeight="1" x14ac:dyDescent="0.3">
      <c r="A28" s="59"/>
      <c r="B28" s="43" t="s">
        <v>42</v>
      </c>
      <c r="C28" s="19" t="s">
        <v>11</v>
      </c>
      <c r="D28" s="19">
        <v>0.112</v>
      </c>
      <c r="E28" s="18">
        <f>E24*D28</f>
        <v>3.92</v>
      </c>
      <c r="F28" s="18"/>
      <c r="G28" s="18">
        <f>F28*E28</f>
        <v>0</v>
      </c>
      <c r="H28" s="18"/>
      <c r="I28" s="18"/>
      <c r="J28" s="18"/>
      <c r="K28" s="18"/>
      <c r="L28" s="20">
        <f t="shared" si="8"/>
        <v>0</v>
      </c>
    </row>
    <row r="29" spans="1:12" ht="15.75" customHeight="1" x14ac:dyDescent="0.3">
      <c r="A29" s="59"/>
      <c r="B29" s="28" t="s">
        <v>19</v>
      </c>
      <c r="C29" s="6" t="s">
        <v>10</v>
      </c>
      <c r="D29" s="14">
        <v>4.8399999999999999E-2</v>
      </c>
      <c r="E29" s="14">
        <f>E24*D29</f>
        <v>1.694</v>
      </c>
      <c r="F29" s="14"/>
      <c r="G29" s="18">
        <f t="shared" ref="G29" si="10">F29*E29</f>
        <v>0</v>
      </c>
      <c r="H29" s="14"/>
      <c r="I29" s="18"/>
      <c r="J29" s="14"/>
      <c r="K29" s="18"/>
      <c r="L29" s="20">
        <f t="shared" si="8"/>
        <v>0</v>
      </c>
    </row>
    <row r="30" spans="1:12" x14ac:dyDescent="0.3">
      <c r="A30" s="66">
        <v>9</v>
      </c>
      <c r="B30" s="46" t="s">
        <v>44</v>
      </c>
      <c r="C30" s="34" t="s">
        <v>22</v>
      </c>
      <c r="D30" s="34"/>
      <c r="E30" s="32">
        <v>1.5</v>
      </c>
      <c r="F30" s="14"/>
      <c r="G30" s="18"/>
      <c r="H30" s="14"/>
      <c r="I30" s="18"/>
      <c r="J30" s="14"/>
      <c r="K30" s="18"/>
      <c r="L30" s="20"/>
    </row>
    <row r="31" spans="1:12" x14ac:dyDescent="0.3">
      <c r="A31" s="66"/>
      <c r="B31" s="3" t="s">
        <v>25</v>
      </c>
      <c r="C31" s="19" t="s">
        <v>8</v>
      </c>
      <c r="D31" s="10">
        <v>0.87</v>
      </c>
      <c r="E31" s="10">
        <f>E30*D31</f>
        <v>1.3049999999999999</v>
      </c>
      <c r="F31" s="20"/>
      <c r="G31" s="18"/>
      <c r="H31" s="14"/>
      <c r="I31" s="18">
        <f t="shared" ref="I31" si="11">H31*E31</f>
        <v>0</v>
      </c>
      <c r="J31" s="18"/>
      <c r="K31" s="18"/>
      <c r="L31" s="20">
        <f t="shared" ref="L31:L34" si="12">K31+I31+G31</f>
        <v>0</v>
      </c>
    </row>
    <row r="32" spans="1:12" x14ac:dyDescent="0.3">
      <c r="A32" s="66"/>
      <c r="B32" s="28" t="s">
        <v>27</v>
      </c>
      <c r="C32" s="6" t="s">
        <v>10</v>
      </c>
      <c r="D32" s="14">
        <v>0.13</v>
      </c>
      <c r="E32" s="14">
        <f>D32*E30</f>
        <v>0.19500000000000001</v>
      </c>
      <c r="F32" s="14"/>
      <c r="G32" s="18"/>
      <c r="H32" s="14"/>
      <c r="I32" s="18"/>
      <c r="J32" s="14"/>
      <c r="K32" s="18">
        <f t="shared" ref="K32" si="13">J32*E32</f>
        <v>0</v>
      </c>
      <c r="L32" s="20">
        <f t="shared" si="12"/>
        <v>0</v>
      </c>
    </row>
    <row r="33" spans="1:12" x14ac:dyDescent="0.3">
      <c r="A33" s="66"/>
      <c r="B33" s="28" t="s">
        <v>47</v>
      </c>
      <c r="C33" s="6" t="s">
        <v>46</v>
      </c>
      <c r="D33" s="14">
        <v>6</v>
      </c>
      <c r="E33" s="14">
        <f>E30*D33</f>
        <v>9</v>
      </c>
      <c r="F33" s="14"/>
      <c r="G33" s="18">
        <f>F33*E33</f>
        <v>0</v>
      </c>
      <c r="H33" s="14"/>
      <c r="I33" s="18"/>
      <c r="J33" s="14"/>
      <c r="K33" s="18"/>
      <c r="L33" s="20">
        <f t="shared" si="12"/>
        <v>0</v>
      </c>
    </row>
    <row r="34" spans="1:12" x14ac:dyDescent="0.3">
      <c r="A34" s="66"/>
      <c r="B34" s="28" t="s">
        <v>19</v>
      </c>
      <c r="C34" s="6" t="s">
        <v>10</v>
      </c>
      <c r="D34" s="14">
        <v>0.1</v>
      </c>
      <c r="E34" s="14">
        <f>E29*D34</f>
        <v>0.1694</v>
      </c>
      <c r="F34" s="14"/>
      <c r="G34" s="18">
        <f t="shared" ref="G34" si="14">F34*E34</f>
        <v>0</v>
      </c>
      <c r="H34" s="14"/>
      <c r="I34" s="18"/>
      <c r="J34" s="14"/>
      <c r="K34" s="18"/>
      <c r="L34" s="20">
        <f t="shared" si="12"/>
        <v>0</v>
      </c>
    </row>
    <row r="35" spans="1:12" ht="34.799999999999997" customHeight="1" x14ac:dyDescent="0.3">
      <c r="A35" s="64">
        <v>10</v>
      </c>
      <c r="B35" s="45" t="s">
        <v>59</v>
      </c>
      <c r="C35" s="30" t="s">
        <v>8</v>
      </c>
      <c r="D35" s="30"/>
      <c r="E35" s="32">
        <v>106</v>
      </c>
      <c r="F35" s="18"/>
      <c r="G35" s="18"/>
      <c r="H35" s="18"/>
      <c r="I35" s="18"/>
      <c r="J35" s="18"/>
      <c r="K35" s="18"/>
      <c r="L35" s="18"/>
    </row>
    <row r="36" spans="1:12" x14ac:dyDescent="0.3">
      <c r="A36" s="65"/>
      <c r="B36" s="3" t="s">
        <v>25</v>
      </c>
      <c r="C36" s="19" t="s">
        <v>8</v>
      </c>
      <c r="D36" s="10">
        <v>1</v>
      </c>
      <c r="E36" s="10">
        <f>E35*D36</f>
        <v>106</v>
      </c>
      <c r="F36" s="20"/>
      <c r="G36" s="18"/>
      <c r="H36" s="14"/>
      <c r="I36" s="18">
        <f t="shared" ref="I36" si="15">H36*E36</f>
        <v>0</v>
      </c>
      <c r="J36" s="18"/>
      <c r="K36" s="18"/>
      <c r="L36" s="20">
        <f t="shared" ref="L36:L39" si="16">K36+I36+G36</f>
        <v>0</v>
      </c>
    </row>
    <row r="37" spans="1:12" x14ac:dyDescent="0.3">
      <c r="A37" s="65"/>
      <c r="B37" s="28" t="s">
        <v>27</v>
      </c>
      <c r="C37" s="6" t="s">
        <v>10</v>
      </c>
      <c r="D37" s="29">
        <v>4.1000000000000003E-3</v>
      </c>
      <c r="E37" s="14">
        <f>E35*D37</f>
        <v>0.43460000000000004</v>
      </c>
      <c r="F37" s="14"/>
      <c r="G37" s="18"/>
      <c r="H37" s="14"/>
      <c r="I37" s="18"/>
      <c r="J37" s="14"/>
      <c r="K37" s="18">
        <f t="shared" ref="K37:K38" si="17">J37*E37</f>
        <v>0</v>
      </c>
      <c r="L37" s="20">
        <f t="shared" si="16"/>
        <v>0</v>
      </c>
    </row>
    <row r="38" spans="1:12" x14ac:dyDescent="0.3">
      <c r="A38" s="65"/>
      <c r="B38" s="3" t="s">
        <v>49</v>
      </c>
      <c r="C38" s="19" t="s">
        <v>8</v>
      </c>
      <c r="D38" s="19">
        <v>1.1000000000000001</v>
      </c>
      <c r="E38" s="18">
        <f>E35*D38</f>
        <v>116.60000000000001</v>
      </c>
      <c r="F38" s="18"/>
      <c r="G38" s="18">
        <f>F38*E38</f>
        <v>0</v>
      </c>
      <c r="H38" s="18"/>
      <c r="I38" s="18"/>
      <c r="J38" s="18"/>
      <c r="K38" s="18">
        <f t="shared" si="17"/>
        <v>0</v>
      </c>
      <c r="L38" s="20">
        <f t="shared" si="16"/>
        <v>0</v>
      </c>
    </row>
    <row r="39" spans="1:12" x14ac:dyDescent="0.3">
      <c r="A39" s="65"/>
      <c r="B39" s="28" t="s">
        <v>19</v>
      </c>
      <c r="C39" s="6" t="s">
        <v>10</v>
      </c>
      <c r="D39" s="14">
        <v>7.8E-2</v>
      </c>
      <c r="E39" s="14">
        <f>E35*D39</f>
        <v>8.2680000000000007</v>
      </c>
      <c r="F39" s="14"/>
      <c r="G39" s="18">
        <f t="shared" ref="G39" si="18">F39*E39</f>
        <v>0</v>
      </c>
      <c r="H39" s="14"/>
      <c r="I39" s="18"/>
      <c r="J39" s="14"/>
      <c r="K39" s="18"/>
      <c r="L39" s="20">
        <f t="shared" si="16"/>
        <v>0</v>
      </c>
    </row>
    <row r="40" spans="1:12" ht="55.2" customHeight="1" x14ac:dyDescent="0.3">
      <c r="A40" s="61" t="s">
        <v>45</v>
      </c>
      <c r="B40" s="45" t="s">
        <v>60</v>
      </c>
      <c r="C40" s="34" t="s">
        <v>30</v>
      </c>
      <c r="D40" s="34"/>
      <c r="E40" s="32">
        <v>162</v>
      </c>
      <c r="F40" s="18"/>
      <c r="G40" s="18"/>
      <c r="H40" s="18"/>
      <c r="I40" s="18">
        <f>H40*E40</f>
        <v>0</v>
      </c>
      <c r="J40" s="18"/>
      <c r="K40" s="18"/>
      <c r="L40" s="18">
        <f t="shared" ref="L40:L47" si="19">K40+I40+G40</f>
        <v>0</v>
      </c>
    </row>
    <row r="41" spans="1:12" x14ac:dyDescent="0.3">
      <c r="A41" s="62"/>
      <c r="B41" s="3" t="s">
        <v>25</v>
      </c>
      <c r="C41" s="19" t="s">
        <v>21</v>
      </c>
      <c r="D41" s="10">
        <v>1</v>
      </c>
      <c r="E41" s="10">
        <f>E40*D41</f>
        <v>162</v>
      </c>
      <c r="F41" s="20"/>
      <c r="G41" s="18"/>
      <c r="H41" s="14"/>
      <c r="I41" s="18">
        <f t="shared" ref="I41" si="20">H41*E41</f>
        <v>0</v>
      </c>
      <c r="J41" s="18"/>
      <c r="K41" s="18"/>
      <c r="L41" s="20">
        <f t="shared" si="19"/>
        <v>0</v>
      </c>
    </row>
    <row r="42" spans="1:12" x14ac:dyDescent="0.3">
      <c r="A42" s="62"/>
      <c r="B42" s="28" t="s">
        <v>27</v>
      </c>
      <c r="C42" s="6" t="s">
        <v>10</v>
      </c>
      <c r="D42" s="29">
        <v>4.1000000000000003E-3</v>
      </c>
      <c r="E42" s="14">
        <f>E40*D42</f>
        <v>0.66420000000000001</v>
      </c>
      <c r="F42" s="14"/>
      <c r="G42" s="18"/>
      <c r="H42" s="14"/>
      <c r="I42" s="18"/>
      <c r="J42" s="14"/>
      <c r="K42" s="18">
        <f t="shared" ref="K42" si="21">J42*E42</f>
        <v>0</v>
      </c>
      <c r="L42" s="20">
        <f t="shared" si="19"/>
        <v>0</v>
      </c>
    </row>
    <row r="43" spans="1:12" x14ac:dyDescent="0.3">
      <c r="A43" s="62"/>
      <c r="B43" s="28" t="s">
        <v>63</v>
      </c>
      <c r="C43" s="6" t="s">
        <v>9</v>
      </c>
      <c r="D43" s="41">
        <v>1.02</v>
      </c>
      <c r="E43" s="14">
        <f>E40*D43</f>
        <v>165.24</v>
      </c>
      <c r="F43" s="14"/>
      <c r="G43" s="18">
        <f t="shared" ref="G43:G47" si="22">F43*E43</f>
        <v>0</v>
      </c>
      <c r="H43" s="14"/>
      <c r="I43" s="18"/>
      <c r="J43" s="14"/>
      <c r="K43" s="18"/>
      <c r="L43" s="20">
        <f t="shared" si="19"/>
        <v>0</v>
      </c>
    </row>
    <row r="44" spans="1:12" x14ac:dyDescent="0.3">
      <c r="A44" s="62"/>
      <c r="B44" s="28" t="s">
        <v>35</v>
      </c>
      <c r="C44" s="6" t="s">
        <v>28</v>
      </c>
      <c r="D44" s="41" t="s">
        <v>29</v>
      </c>
      <c r="E44" s="14">
        <v>104</v>
      </c>
      <c r="F44" s="14"/>
      <c r="G44" s="18">
        <f t="shared" si="22"/>
        <v>0</v>
      </c>
      <c r="H44" s="14"/>
      <c r="I44" s="18"/>
      <c r="J44" s="14"/>
      <c r="K44" s="18"/>
      <c r="L44" s="20">
        <f t="shared" si="19"/>
        <v>0</v>
      </c>
    </row>
    <row r="45" spans="1:12" x14ac:dyDescent="0.3">
      <c r="A45" s="62"/>
      <c r="B45" s="28" t="s">
        <v>36</v>
      </c>
      <c r="C45" s="6" t="s">
        <v>28</v>
      </c>
      <c r="D45" s="41" t="s">
        <v>29</v>
      </c>
      <c r="E45" s="14">
        <v>20</v>
      </c>
      <c r="F45" s="14"/>
      <c r="G45" s="18">
        <f t="shared" si="22"/>
        <v>0</v>
      </c>
      <c r="H45" s="14"/>
      <c r="I45" s="18"/>
      <c r="J45" s="14"/>
      <c r="K45" s="18"/>
      <c r="L45" s="20">
        <f t="shared" si="19"/>
        <v>0</v>
      </c>
    </row>
    <row r="46" spans="1:12" x14ac:dyDescent="0.3">
      <c r="A46" s="62"/>
      <c r="B46" s="28" t="s">
        <v>37</v>
      </c>
      <c r="C46" s="6" t="s">
        <v>28</v>
      </c>
      <c r="D46" s="41" t="s">
        <v>29</v>
      </c>
      <c r="E46" s="14">
        <v>272</v>
      </c>
      <c r="F46" s="14"/>
      <c r="G46" s="18">
        <f t="shared" si="22"/>
        <v>0</v>
      </c>
      <c r="H46" s="14"/>
      <c r="I46" s="18"/>
      <c r="J46" s="14"/>
      <c r="K46" s="18"/>
      <c r="L46" s="20">
        <f t="shared" si="19"/>
        <v>0</v>
      </c>
    </row>
    <row r="47" spans="1:12" x14ac:dyDescent="0.3">
      <c r="A47" s="63"/>
      <c r="B47" s="28" t="s">
        <v>19</v>
      </c>
      <c r="C47" s="6" t="s">
        <v>10</v>
      </c>
      <c r="D47" s="14">
        <v>7.8E-2</v>
      </c>
      <c r="E47" s="14">
        <f>E40*D47</f>
        <v>12.635999999999999</v>
      </c>
      <c r="F47" s="14"/>
      <c r="G47" s="18">
        <f t="shared" si="22"/>
        <v>0</v>
      </c>
      <c r="H47" s="14"/>
      <c r="I47" s="18"/>
      <c r="J47" s="14"/>
      <c r="K47" s="18"/>
      <c r="L47" s="20">
        <f t="shared" si="19"/>
        <v>0</v>
      </c>
    </row>
    <row r="48" spans="1:12" ht="41.4" customHeight="1" x14ac:dyDescent="0.3">
      <c r="A48" s="58">
        <v>12</v>
      </c>
      <c r="B48" s="45" t="s">
        <v>62</v>
      </c>
      <c r="C48" s="34" t="s">
        <v>30</v>
      </c>
      <c r="D48" s="34"/>
      <c r="E48" s="32">
        <v>60</v>
      </c>
      <c r="F48" s="18"/>
      <c r="G48" s="18"/>
      <c r="H48" s="18"/>
      <c r="I48" s="18">
        <f>H48*E48</f>
        <v>0</v>
      </c>
      <c r="J48" s="18"/>
      <c r="K48" s="18"/>
      <c r="L48" s="18">
        <f t="shared" ref="L48:L54" si="23">K48+I48+G48</f>
        <v>0</v>
      </c>
    </row>
    <row r="49" spans="1:12" x14ac:dyDescent="0.3">
      <c r="A49" s="59"/>
      <c r="B49" s="3" t="s">
        <v>25</v>
      </c>
      <c r="C49" s="19" t="s">
        <v>21</v>
      </c>
      <c r="D49" s="10">
        <v>1</v>
      </c>
      <c r="E49" s="10">
        <f>E48*D49</f>
        <v>60</v>
      </c>
      <c r="F49" s="20"/>
      <c r="G49" s="18"/>
      <c r="H49" s="14"/>
      <c r="I49" s="18">
        <f t="shared" ref="I49" si="24">H49*E49</f>
        <v>0</v>
      </c>
      <c r="J49" s="18"/>
      <c r="K49" s="18"/>
      <c r="L49" s="20">
        <f t="shared" si="23"/>
        <v>0</v>
      </c>
    </row>
    <row r="50" spans="1:12" x14ac:dyDescent="0.3">
      <c r="A50" s="59"/>
      <c r="B50" s="28" t="s">
        <v>27</v>
      </c>
      <c r="C50" s="6" t="s">
        <v>10</v>
      </c>
      <c r="D50" s="29">
        <v>4.1000000000000003E-3</v>
      </c>
      <c r="E50" s="14">
        <f>D50*E48</f>
        <v>0.24600000000000002</v>
      </c>
      <c r="F50" s="14"/>
      <c r="G50" s="18"/>
      <c r="H50" s="14"/>
      <c r="I50" s="18"/>
      <c r="J50" s="14"/>
      <c r="K50" s="18">
        <f t="shared" ref="K50" si="25">J50*E50</f>
        <v>0</v>
      </c>
      <c r="L50" s="20">
        <f t="shared" si="23"/>
        <v>0</v>
      </c>
    </row>
    <row r="51" spans="1:12" x14ac:dyDescent="0.3">
      <c r="A51" s="59"/>
      <c r="B51" s="28" t="s">
        <v>61</v>
      </c>
      <c r="C51" s="6" t="s">
        <v>9</v>
      </c>
      <c r="D51" s="41">
        <v>1.02</v>
      </c>
      <c r="E51" s="14">
        <f>E48</f>
        <v>60</v>
      </c>
      <c r="F51" s="14"/>
      <c r="G51" s="18">
        <f t="shared" ref="G51:G54" si="26">F51*E51</f>
        <v>0</v>
      </c>
      <c r="H51" s="14"/>
      <c r="I51" s="18"/>
      <c r="J51" s="14"/>
      <c r="K51" s="18"/>
      <c r="L51" s="20">
        <f t="shared" si="23"/>
        <v>0</v>
      </c>
    </row>
    <row r="52" spans="1:12" x14ac:dyDescent="0.3">
      <c r="A52" s="59"/>
      <c r="B52" s="28" t="s">
        <v>64</v>
      </c>
      <c r="C52" s="6" t="s">
        <v>28</v>
      </c>
      <c r="D52" s="41" t="s">
        <v>29</v>
      </c>
      <c r="E52" s="14">
        <v>60</v>
      </c>
      <c r="F52" s="14"/>
      <c r="G52" s="18">
        <f t="shared" si="26"/>
        <v>0</v>
      </c>
      <c r="H52" s="14"/>
      <c r="I52" s="18"/>
      <c r="J52" s="14"/>
      <c r="K52" s="18"/>
      <c r="L52" s="20">
        <f t="shared" si="23"/>
        <v>0</v>
      </c>
    </row>
    <row r="53" spans="1:12" ht="15.75" customHeight="1" x14ac:dyDescent="0.3">
      <c r="A53" s="59"/>
      <c r="B53" s="28" t="s">
        <v>38</v>
      </c>
      <c r="C53" s="6" t="s">
        <v>28</v>
      </c>
      <c r="D53" s="41" t="s">
        <v>29</v>
      </c>
      <c r="E53" s="14">
        <v>226</v>
      </c>
      <c r="F53" s="14"/>
      <c r="G53" s="18">
        <f t="shared" si="26"/>
        <v>0</v>
      </c>
      <c r="H53" s="14"/>
      <c r="I53" s="18"/>
      <c r="J53" s="14"/>
      <c r="K53" s="18"/>
      <c r="L53" s="20">
        <f t="shared" si="23"/>
        <v>0</v>
      </c>
    </row>
    <row r="54" spans="1:12" x14ac:dyDescent="0.3">
      <c r="A54" s="60"/>
      <c r="B54" s="28" t="s">
        <v>19</v>
      </c>
      <c r="C54" s="6" t="s">
        <v>10</v>
      </c>
      <c r="D54" s="14">
        <v>7.8E-2</v>
      </c>
      <c r="E54" s="14">
        <f>E48*D54</f>
        <v>4.68</v>
      </c>
      <c r="F54" s="14"/>
      <c r="G54" s="18">
        <f t="shared" si="26"/>
        <v>0</v>
      </c>
      <c r="H54" s="14"/>
      <c r="I54" s="18"/>
      <c r="J54" s="14"/>
      <c r="K54" s="18"/>
      <c r="L54" s="20">
        <f t="shared" si="23"/>
        <v>0</v>
      </c>
    </row>
    <row r="55" spans="1:12" ht="34.200000000000003" customHeight="1" x14ac:dyDescent="0.3">
      <c r="A55" s="47">
        <v>13</v>
      </c>
      <c r="B55" s="31" t="s">
        <v>48</v>
      </c>
      <c r="C55" s="30" t="s">
        <v>8</v>
      </c>
      <c r="D55" s="30"/>
      <c r="E55" s="32">
        <v>896</v>
      </c>
      <c r="F55" s="20"/>
      <c r="G55" s="18"/>
      <c r="H55" s="20"/>
      <c r="I55" s="18"/>
      <c r="J55" s="18"/>
      <c r="K55" s="18"/>
      <c r="L55" s="20"/>
    </row>
    <row r="56" spans="1:12" x14ac:dyDescent="0.3">
      <c r="A56" s="48"/>
      <c r="B56" s="3" t="s">
        <v>25</v>
      </c>
      <c r="C56" s="19" t="s">
        <v>21</v>
      </c>
      <c r="D56" s="10">
        <v>1</v>
      </c>
      <c r="E56" s="10">
        <f>E55*D56</f>
        <v>896</v>
      </c>
      <c r="F56" s="20"/>
      <c r="G56" s="18"/>
      <c r="H56" s="22"/>
      <c r="I56" s="18">
        <f t="shared" ref="I56" si="27">H56*E56</f>
        <v>0</v>
      </c>
      <c r="J56" s="18"/>
      <c r="K56" s="18"/>
      <c r="L56" s="20">
        <f t="shared" ref="L56:L60" si="28">K56+I56+G56</f>
        <v>0</v>
      </c>
    </row>
    <row r="57" spans="1:12" x14ac:dyDescent="0.3">
      <c r="A57" s="48"/>
      <c r="B57" s="3" t="s">
        <v>27</v>
      </c>
      <c r="C57" s="19" t="s">
        <v>10</v>
      </c>
      <c r="D57" s="19">
        <v>3.0000000000000001E-3</v>
      </c>
      <c r="E57" s="18">
        <f>E55*D57</f>
        <v>2.6880000000000002</v>
      </c>
      <c r="F57" s="20"/>
      <c r="G57" s="18"/>
      <c r="H57" s="18"/>
      <c r="I57" s="18"/>
      <c r="J57" s="18"/>
      <c r="K57" s="18">
        <f t="shared" ref="K57" si="29">J57*E57</f>
        <v>0</v>
      </c>
      <c r="L57" s="20">
        <f t="shared" si="28"/>
        <v>0</v>
      </c>
    </row>
    <row r="58" spans="1:12" x14ac:dyDescent="0.3">
      <c r="A58" s="48"/>
      <c r="B58" s="3" t="s">
        <v>50</v>
      </c>
      <c r="C58" s="19" t="s">
        <v>11</v>
      </c>
      <c r="D58" s="19">
        <f>0.251+0.002</f>
        <v>0.253</v>
      </c>
      <c r="E58" s="18">
        <f>E55*D58</f>
        <v>226.68799999999999</v>
      </c>
      <c r="F58" s="20"/>
      <c r="G58" s="18">
        <f t="shared" ref="G58:G60" si="30">F58*E58</f>
        <v>0</v>
      </c>
      <c r="H58" s="18"/>
      <c r="I58" s="18"/>
      <c r="J58" s="18"/>
      <c r="K58" s="18"/>
      <c r="L58" s="20">
        <f t="shared" si="28"/>
        <v>0</v>
      </c>
    </row>
    <row r="59" spans="1:12" x14ac:dyDescent="0.3">
      <c r="A59" s="48"/>
      <c r="B59" s="3" t="s">
        <v>39</v>
      </c>
      <c r="C59" s="19" t="s">
        <v>11</v>
      </c>
      <c r="D59" s="19">
        <v>2.7E-2</v>
      </c>
      <c r="E59" s="18">
        <f>E55*D59</f>
        <v>24.192</v>
      </c>
      <c r="F59" s="20"/>
      <c r="G59" s="18">
        <f t="shared" si="30"/>
        <v>0</v>
      </c>
      <c r="H59" s="18"/>
      <c r="I59" s="18"/>
      <c r="J59" s="18"/>
      <c r="K59" s="18"/>
      <c r="L59" s="20">
        <f t="shared" si="28"/>
        <v>0</v>
      </c>
    </row>
    <row r="60" spans="1:12" x14ac:dyDescent="0.3">
      <c r="A60" s="49"/>
      <c r="B60" s="3" t="s">
        <v>19</v>
      </c>
      <c r="C60" s="19" t="s">
        <v>10</v>
      </c>
      <c r="D60" s="18">
        <v>1.9E-2</v>
      </c>
      <c r="E60" s="18">
        <f>E55*D60</f>
        <v>17.024000000000001</v>
      </c>
      <c r="F60" s="20"/>
      <c r="G60" s="18">
        <f t="shared" si="30"/>
        <v>0</v>
      </c>
      <c r="H60" s="18"/>
      <c r="I60" s="18"/>
      <c r="J60" s="18"/>
      <c r="K60" s="18"/>
      <c r="L60" s="20">
        <f t="shared" si="28"/>
        <v>0</v>
      </c>
    </row>
    <row r="61" spans="1:12" x14ac:dyDescent="0.3">
      <c r="A61" s="21"/>
      <c r="B61" s="4" t="s">
        <v>6</v>
      </c>
      <c r="C61" s="4"/>
      <c r="D61" s="4"/>
      <c r="E61" s="4"/>
      <c r="F61" s="4"/>
      <c r="G61" s="39">
        <f>SUM(G10:G60)</f>
        <v>0</v>
      </c>
      <c r="H61" s="12"/>
      <c r="I61" s="12">
        <f>SUM(I10:I60)</f>
        <v>0</v>
      </c>
      <c r="J61" s="12"/>
      <c r="K61" s="12">
        <f>SUM(K10:K60)</f>
        <v>0</v>
      </c>
      <c r="L61" s="12">
        <f>SUM(L10:L60)</f>
        <v>0</v>
      </c>
    </row>
    <row r="62" spans="1:12" x14ac:dyDescent="0.3">
      <c r="A62" s="19"/>
      <c r="B62" s="5" t="s">
        <v>12</v>
      </c>
      <c r="C62" s="15"/>
      <c r="D62" s="15"/>
      <c r="E62" s="20"/>
      <c r="F62" s="6"/>
      <c r="G62" s="20"/>
      <c r="H62" s="20"/>
      <c r="I62" s="20"/>
      <c r="J62" s="20"/>
      <c r="K62" s="6"/>
      <c r="L62" s="11">
        <f>G61*C62</f>
        <v>0</v>
      </c>
    </row>
    <row r="63" spans="1:12" x14ac:dyDescent="0.3">
      <c r="A63" s="19"/>
      <c r="B63" s="7" t="s">
        <v>6</v>
      </c>
      <c r="C63" s="6"/>
      <c r="D63" s="6"/>
      <c r="E63" s="20"/>
      <c r="F63" s="6"/>
      <c r="G63" s="6"/>
      <c r="H63" s="20"/>
      <c r="I63" s="20"/>
      <c r="J63" s="20"/>
      <c r="K63" s="6"/>
      <c r="L63" s="11">
        <f>L62+L61</f>
        <v>0</v>
      </c>
    </row>
    <row r="64" spans="1:12" x14ac:dyDescent="0.3">
      <c r="A64" s="19"/>
      <c r="B64" s="5" t="s">
        <v>13</v>
      </c>
      <c r="C64" s="15"/>
      <c r="D64" s="15"/>
      <c r="E64" s="20"/>
      <c r="F64" s="6"/>
      <c r="G64" s="6"/>
      <c r="H64" s="20"/>
      <c r="I64" s="20"/>
      <c r="J64" s="20"/>
      <c r="K64" s="6"/>
      <c r="L64" s="11">
        <f>L63*C64</f>
        <v>0</v>
      </c>
    </row>
    <row r="65" spans="1:12" x14ac:dyDescent="0.3">
      <c r="A65" s="19"/>
      <c r="B65" s="7" t="s">
        <v>6</v>
      </c>
      <c r="C65" s="6"/>
      <c r="D65" s="6"/>
      <c r="E65" s="20"/>
      <c r="F65" s="6"/>
      <c r="G65" s="6"/>
      <c r="H65" s="20"/>
      <c r="I65" s="20"/>
      <c r="J65" s="20"/>
      <c r="K65" s="6"/>
      <c r="L65" s="11">
        <f>SUM(L63:L64)</f>
        <v>0</v>
      </c>
    </row>
    <row r="66" spans="1:12" x14ac:dyDescent="0.3">
      <c r="A66" s="19"/>
      <c r="B66" s="5" t="s">
        <v>14</v>
      </c>
      <c r="C66" s="15"/>
      <c r="D66" s="15"/>
      <c r="E66" s="20"/>
      <c r="F66" s="6"/>
      <c r="G66" s="6"/>
      <c r="H66" s="20"/>
      <c r="I66" s="20"/>
      <c r="J66" s="20"/>
      <c r="K66" s="6"/>
      <c r="L66" s="11">
        <f>L65*C66</f>
        <v>0</v>
      </c>
    </row>
    <row r="67" spans="1:12" x14ac:dyDescent="0.3">
      <c r="A67" s="19"/>
      <c r="B67" s="7" t="s">
        <v>6</v>
      </c>
      <c r="C67" s="6"/>
      <c r="D67" s="6"/>
      <c r="E67" s="20"/>
      <c r="F67" s="6"/>
      <c r="G67" s="6"/>
      <c r="H67" s="20"/>
      <c r="I67" s="20"/>
      <c r="J67" s="20"/>
      <c r="K67" s="6"/>
      <c r="L67" s="11">
        <f>SUM(L65:L66)</f>
        <v>0</v>
      </c>
    </row>
    <row r="68" spans="1:12" x14ac:dyDescent="0.3">
      <c r="A68" s="19"/>
      <c r="B68" s="5" t="s">
        <v>17</v>
      </c>
      <c r="C68" s="15">
        <v>0.03</v>
      </c>
      <c r="D68" s="15"/>
      <c r="E68" s="20"/>
      <c r="F68" s="6"/>
      <c r="G68" s="6"/>
      <c r="H68" s="20"/>
      <c r="I68" s="20"/>
      <c r="J68" s="20"/>
      <c r="K68" s="6"/>
      <c r="L68" s="11">
        <f>L67*C68</f>
        <v>0</v>
      </c>
    </row>
    <row r="69" spans="1:12" x14ac:dyDescent="0.3">
      <c r="A69" s="19"/>
      <c r="B69" s="5" t="s">
        <v>31</v>
      </c>
      <c r="C69" s="15">
        <v>0.02</v>
      </c>
      <c r="D69" s="15"/>
      <c r="E69" s="20"/>
      <c r="F69" s="6"/>
      <c r="G69" s="6"/>
      <c r="H69" s="20"/>
      <c r="I69" s="20"/>
      <c r="J69" s="20"/>
      <c r="K69" s="6"/>
      <c r="L69" s="11">
        <f>I61*C69</f>
        <v>0</v>
      </c>
    </row>
    <row r="70" spans="1:12" x14ac:dyDescent="0.3">
      <c r="A70" s="19"/>
      <c r="B70" s="7" t="s">
        <v>6</v>
      </c>
      <c r="C70" s="6"/>
      <c r="D70" s="6"/>
      <c r="E70" s="20"/>
      <c r="F70" s="6"/>
      <c r="G70" s="6"/>
      <c r="H70" s="20"/>
      <c r="I70" s="20"/>
      <c r="J70" s="20"/>
      <c r="K70" s="6"/>
      <c r="L70" s="11">
        <f>L69+L68+L67</f>
        <v>0</v>
      </c>
    </row>
    <row r="71" spans="1:12" x14ac:dyDescent="0.3">
      <c r="A71" s="19"/>
      <c r="B71" s="2" t="s">
        <v>15</v>
      </c>
      <c r="C71" s="15">
        <v>0.18</v>
      </c>
      <c r="D71" s="15"/>
      <c r="E71" s="20"/>
      <c r="F71" s="6"/>
      <c r="G71" s="6"/>
      <c r="H71" s="6"/>
      <c r="I71" s="6"/>
      <c r="J71" s="6"/>
      <c r="K71" s="6"/>
      <c r="L71" s="11">
        <f>L70*C71</f>
        <v>0</v>
      </c>
    </row>
    <row r="72" spans="1:12" x14ac:dyDescent="0.3">
      <c r="A72" s="36"/>
      <c r="B72" s="33" t="s">
        <v>16</v>
      </c>
      <c r="C72" s="37"/>
      <c r="D72" s="37"/>
      <c r="E72" s="36"/>
      <c r="F72" s="36"/>
      <c r="G72" s="36"/>
      <c r="H72" s="36"/>
      <c r="I72" s="36"/>
      <c r="J72" s="36"/>
      <c r="K72" s="36"/>
      <c r="L72" s="38">
        <f>L71+L70</f>
        <v>0</v>
      </c>
    </row>
  </sheetData>
  <mergeCells count="25">
    <mergeCell ref="K1:L1"/>
    <mergeCell ref="B2:L2"/>
    <mergeCell ref="B3:L3"/>
    <mergeCell ref="G5:I5"/>
    <mergeCell ref="J5:K5"/>
    <mergeCell ref="A1:J1"/>
    <mergeCell ref="C4:F4"/>
    <mergeCell ref="A5:F5"/>
    <mergeCell ref="A4:B4"/>
    <mergeCell ref="A55:A60"/>
    <mergeCell ref="L6:L7"/>
    <mergeCell ref="F6:G6"/>
    <mergeCell ref="H6:I6"/>
    <mergeCell ref="J6:K6"/>
    <mergeCell ref="A6:A7"/>
    <mergeCell ref="B6:B7"/>
    <mergeCell ref="E6:E7"/>
    <mergeCell ref="D6:D7"/>
    <mergeCell ref="A48:A54"/>
    <mergeCell ref="A40:A47"/>
    <mergeCell ref="A35:A39"/>
    <mergeCell ref="A24:A29"/>
    <mergeCell ref="A17:A23"/>
    <mergeCell ref="A30:A34"/>
    <mergeCell ref="C6:C7"/>
  </mergeCells>
  <phoneticPr fontId="9" type="noConversion"/>
  <pageMargins left="0.45" right="0.45" top="0.5" bottom="0.5" header="0.3" footer="0.3"/>
  <pageSetup scale="76" orientation="landscape" horizontalDpi="0" verticalDpi="0" r:id="rId1"/>
  <ignoredErrors>
    <ignoredError sqref="L65:L67" formula="1"/>
    <ignoredError sqref="L69:L72" evalError="1"/>
    <ignoredError sqref="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სახურავი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2023-01-17T07:00:34Z</dcterms:modified>
</cp:coreProperties>
</file>